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egon-my.sharepoint.com/personal/david_weaver_aegon_co_uk/Documents/"/>
    </mc:Choice>
  </mc:AlternateContent>
  <xr:revisionPtr revIDLastSave="20" documentId="8_{DF9F6CEA-4446-4B9D-897D-89A5BD006BA2}" xr6:coauthVersionLast="47" xr6:coauthVersionMax="47" xr10:uidLastSave="{0755B216-B608-4C49-AE6F-5DDCF049F09D}"/>
  <bookViews>
    <workbookView xWindow="57480" yWindow="-120" windowWidth="38640" windowHeight="21240" xr2:uid="{87130D44-2804-41B0-B2BF-662899402316}"/>
  </bookViews>
  <sheets>
    <sheet name="Calculator" sheetId="19" r:id="rId1"/>
  </sheets>
  <definedNames>
    <definedName name="Events">#REF!</definedName>
    <definedName name="ILSA_full">#REF!</definedName>
    <definedName name="ILSDBA_full">#REF!</definedName>
    <definedName name="LTA_amount_prev_used">#REF!</definedName>
    <definedName name="LTA_pc_used_previously">#REF!</definedName>
    <definedName name="SIHLS_LSDB_paid">#REF!</definedName>
    <definedName name="SIHLS_LSDB_pre_April2024">#REF!</definedName>
    <definedName name="TFC_amount_prev_used">#REF!</definedName>
    <definedName name="TFC_BCE_pre_April2024">#REF!</definedName>
    <definedName name="Type_of_Protection">#REF!</definedName>
    <definedName name="Type_Protectio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001  Page 1_a2d7f839-7a5f-4eb5-a492-85c9a6f04e37" name="Table001  Page 1" connection="Query - Table001 (Page 1)"/>
          <x15:modelTable id="Table002  Page 1_11c9e6d6-4ffc-4ad2-bcd0-629c94e666ec" name="Table002  Page 1" connection="Query - Table002 (Page 1)"/>
          <x15:modelTable id="Table003  Page 1_38a22f37-790e-4702-9618-cfdb06409a27" name="Table003  Page 1" connection="Query - Table003 (Page 1)"/>
          <x15:modelTable id="Table004  Page 1_b49f507d-9e59-40e5-9aa1-4afa8fe2207a" name="Table004  Page 1" connection="Query - Table004 (Page 1)"/>
          <x15:modelTable id="Table005  Page 1_310da113-2967-4476-a516-73c776252b0e" name="Table005  Page 1" connection="Query - Table005 (Page 1)"/>
          <x15:modelTable id="Table006  Page 1_c189f9fe-b561-4c3d-8a4c-b54d22d1d9bc" name="Table006  Page 1" connection="Query - Table006 (Page 1)"/>
          <x15:modelTable id="Table007  Page 1_98c60535-b3e8-4f45-a28e-0d6c93a8714d" name="Table007  Page 1" connection="Query - Table007 (Page 1)"/>
          <x15:modelTable id="Table008  Page 2_5cc92c7e-7097-421f-9263-dd5afc560503" name="Table008  Page 2" connection="Query - Table008 (Page 2)"/>
          <x15:modelTable id="Table009  Page 2_33d761bb-13e4-4ef4-acd0-9b30738c81fa" name="Table009  Page 2" connection="Query - Table009 (Page 2)"/>
          <x15:modelTable id="Page001_4b23d18b-b465-4822-a92c-ae06bcdd7d42" name="Page001" connection="Query - Page001"/>
          <x15:modelTable id="Page002_e6edd488-eb7f-4408-8965-a1eb27e1979e" name="Page002" connection="Query - Page00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9" l="1"/>
  <c r="D32" i="19"/>
  <c r="D23" i="19"/>
  <c r="D11" i="19"/>
  <c r="D36" i="19"/>
  <c r="D34" i="19" l="1"/>
  <c r="G36" i="19"/>
  <c r="G32" i="19"/>
  <c r="D38" i="19"/>
  <c r="G38" i="19" l="1"/>
  <c r="G34" i="1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D21BB2F-0F1C-4881-B9EC-C823AAE0E671}" name="Query - Page001" description="Connection to the 'Page001' query in the workbook." type="100" refreshedVersion="8" minRefreshableVersion="5">
    <extLst>
      <ext xmlns:x15="http://schemas.microsoft.com/office/spreadsheetml/2010/11/main" uri="{DE250136-89BD-433C-8126-D09CA5730AF9}">
        <x15:connection id="c6e80076-fdc2-4c0a-bc4b-3dbba8207c4a"/>
      </ext>
    </extLst>
  </connection>
  <connection id="2" xr16:uid="{2EC54BF5-058D-459B-9804-87F070C97B16}" name="Query - Page002" description="Connection to the 'Page002' query in the workbook." type="100" refreshedVersion="8" minRefreshableVersion="5">
    <extLst>
      <ext xmlns:x15="http://schemas.microsoft.com/office/spreadsheetml/2010/11/main" uri="{DE250136-89BD-433C-8126-D09CA5730AF9}">
        <x15:connection id="5e494c9b-b857-46fe-af19-5ceb35f6b2d9"/>
      </ext>
    </extLst>
  </connection>
  <connection id="3" xr16:uid="{7D0BE0B2-0002-46B4-AEDD-A9159A562158}" name="Query - Table001 (Page 1)" description="Connection to the 'Table001 (Page 1)' query in the workbook." type="100" refreshedVersion="8" minRefreshableVersion="5">
    <extLst>
      <ext xmlns:x15="http://schemas.microsoft.com/office/spreadsheetml/2010/11/main" uri="{DE250136-89BD-433C-8126-D09CA5730AF9}">
        <x15:connection id="6650adb1-485a-43ce-aa89-25325378ce0f"/>
      </ext>
    </extLst>
  </connection>
  <connection id="4" xr16:uid="{3833D8A2-EA86-48A7-A351-A81CDB62458E}" name="Query - Table002 (Page 1)" description="Connection to the 'Table002 (Page 1)' query in the workbook." type="100" refreshedVersion="8" minRefreshableVersion="5">
    <extLst>
      <ext xmlns:x15="http://schemas.microsoft.com/office/spreadsheetml/2010/11/main" uri="{DE250136-89BD-433C-8126-D09CA5730AF9}">
        <x15:connection id="ffb86fd0-143c-4594-b201-06cbc9eac17c"/>
      </ext>
    </extLst>
  </connection>
  <connection id="5" xr16:uid="{66EED0BE-1876-4806-8F88-8B20B538F8F8}" name="Query - Table003 (Page 1)" description="Connection to the 'Table003 (Page 1)' query in the workbook." type="100" refreshedVersion="8" minRefreshableVersion="5">
    <extLst>
      <ext xmlns:x15="http://schemas.microsoft.com/office/spreadsheetml/2010/11/main" uri="{DE250136-89BD-433C-8126-D09CA5730AF9}">
        <x15:connection id="f330b187-83f0-4a46-ab19-c7673445bf0d"/>
      </ext>
    </extLst>
  </connection>
  <connection id="6" xr16:uid="{E75AEF45-78EE-40CA-BD2E-4AE28D3B4EA3}" name="Query - Table004 (Page 1)" description="Connection to the 'Table004 (Page 1)' query in the workbook." type="100" refreshedVersion="8" minRefreshableVersion="5">
    <extLst>
      <ext xmlns:x15="http://schemas.microsoft.com/office/spreadsheetml/2010/11/main" uri="{DE250136-89BD-433C-8126-D09CA5730AF9}">
        <x15:connection id="942bc72a-00e6-4a18-a240-27c3be99eb65"/>
      </ext>
    </extLst>
  </connection>
  <connection id="7" xr16:uid="{491AD271-366F-47AB-8464-5769EE185DF5}" name="Query - Table005 (Page 1)" description="Connection to the 'Table005 (Page 1)' query in the workbook." type="100" refreshedVersion="8" minRefreshableVersion="5">
    <extLst>
      <ext xmlns:x15="http://schemas.microsoft.com/office/spreadsheetml/2010/11/main" uri="{DE250136-89BD-433C-8126-D09CA5730AF9}">
        <x15:connection id="2b2c9cd7-81c1-4dc8-88c8-7138c7db5834"/>
      </ext>
    </extLst>
  </connection>
  <connection id="8" xr16:uid="{40B320FB-7A4C-4153-BCF6-92D8305CC667}" name="Query - Table006 (Page 1)" description="Connection to the 'Table006 (Page 1)' query in the workbook." type="100" refreshedVersion="8" minRefreshableVersion="5">
    <extLst>
      <ext xmlns:x15="http://schemas.microsoft.com/office/spreadsheetml/2010/11/main" uri="{DE250136-89BD-433C-8126-D09CA5730AF9}">
        <x15:connection id="19f78d70-e758-4e11-a4d0-fcf372f942b2"/>
      </ext>
    </extLst>
  </connection>
  <connection id="9" xr16:uid="{9FD0B016-0FB1-4D65-8CDD-FF353DC0FA96}" name="Query - Table007 (Page 1)" description="Connection to the 'Table007 (Page 1)' query in the workbook." type="100" refreshedVersion="8" minRefreshableVersion="5">
    <extLst>
      <ext xmlns:x15="http://schemas.microsoft.com/office/spreadsheetml/2010/11/main" uri="{DE250136-89BD-433C-8126-D09CA5730AF9}">
        <x15:connection id="a1cb8dd5-679f-4e3e-b5e0-0d3c3c20fb1d"/>
      </ext>
    </extLst>
  </connection>
  <connection id="10" xr16:uid="{A565C564-D8D7-4758-B750-73E2DE75BFEE}" name="Query - Table008 (Page 2)" description="Connection to the 'Table008 (Page 2)' query in the workbook." type="100" refreshedVersion="8" minRefreshableVersion="5">
    <extLst>
      <ext xmlns:x15="http://schemas.microsoft.com/office/spreadsheetml/2010/11/main" uri="{DE250136-89BD-433C-8126-D09CA5730AF9}">
        <x15:connection id="4c176005-abc2-4f68-a298-cf608ee4c1e6"/>
      </ext>
    </extLst>
  </connection>
  <connection id="11" xr16:uid="{047B49D2-EA6A-4ACF-B554-36C72D7DDDA8}" name="Query - Table009 (Page 2)" description="Connection to the 'Table009 (Page 2)' query in the workbook." type="100" refreshedVersion="8" minRefreshableVersion="5">
    <extLst>
      <ext xmlns:x15="http://schemas.microsoft.com/office/spreadsheetml/2010/11/main" uri="{DE250136-89BD-433C-8126-D09CA5730AF9}">
        <x15:connection id="97f40a03-2f27-4076-bd69-5ccc4e7b213f"/>
      </ext>
    </extLst>
  </connection>
  <connection id="12" xr16:uid="{3C4FAAB7-AA66-49A3-8E05-A61FDC6C9E17}" keepAlive="1" name="Query - Table5" description="Connection to the 'Table5' query in the workbook." type="5" refreshedVersion="0" background="1">
    <dbPr connection="Provider=Microsoft.Mashup.OleDb.1;Data Source=$Workbook$;Location=Table5;Extended Properties=&quot;&quot;" command="SELECT * FROM [Table5]"/>
  </connection>
  <connection id="13" xr16:uid="{C9C47807-F3A9-4D13-95F5-74B368CDDEAB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<sst xmlns="http://schemas.openxmlformats.org/spreadsheetml/2006/main" count="24" uniqueCount="24">
  <si>
    <t>Please provide the relevant inputs for your client in the following fields</t>
  </si>
  <si>
    <t>`</t>
  </si>
  <si>
    <t>Your client's status</t>
  </si>
  <si>
    <t>H. LTA in force at first BCE for any pre-commencement benefits in payment on 5 April 2006 (£)</t>
  </si>
  <si>
    <t xml:space="preserve">I. Deemed tax-free lump sum from pre-commencement rights for TTFA purposes (£) </t>
  </si>
  <si>
    <t>Standard transitional calculation method</t>
  </si>
  <si>
    <t xml:space="preserve">Transitional tax-free amount calculation method </t>
  </si>
  <si>
    <t>C. Lump Sum Allowance (£)</t>
  </si>
  <si>
    <t>D. Lump Sum Death Benefit Allowance (£)</t>
  </si>
  <si>
    <t xml:space="preserve">Lump Sum Allowance utilised  </t>
  </si>
  <si>
    <t xml:space="preserve">Lump Sum Allowance remaining </t>
  </si>
  <si>
    <t xml:space="preserve">Lump Sum Death Benefit Allowance utilised  </t>
  </si>
  <si>
    <t xml:space="preserve">Lump Sum Death Benefit Allowance remaining  </t>
  </si>
  <si>
    <t>A. Total LTA used to 5 April 2024 (%)</t>
  </si>
  <si>
    <t>B. Client’s LTA amount (£)</t>
  </si>
  <si>
    <t>E. Total of tax-free lump sums paid as serious ill health lump sums and/or lump sum death benefit (£)</t>
  </si>
  <si>
    <t>F. Total of tax-free lump sums paid as PCLS and/or UFPLS (£)</t>
  </si>
  <si>
    <t>G. Percentage of LTA used at first BCE for any pre-commencement benefits in payment on 5 April 2006 (%)</t>
  </si>
  <si>
    <t xml:space="preserve"> Between £1.0731 million and £1.8 million</t>
  </si>
  <si>
    <t xml:space="preserve"> Before age 75 and pre-6 April 2024</t>
  </si>
  <si>
    <t xml:space="preserve"> Between 6 April 2006 and 5 April 2024</t>
  </si>
  <si>
    <t xml:space="preserve"> Including any LTA percentage used by pre-commencement pensions in G. below</t>
  </si>
  <si>
    <t xml:space="preserve"> Included within total LTA % used to 5 April 2024 in A. above</t>
  </si>
  <si>
    <t xml:space="preserve">Note. If a pre-commencement right applies, complete both G. and H. to calculate deemed lump sum.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</si>
</sst>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"/>
    <numFmt numFmtId="165" formatCode="&quot;£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theme="1"/>
      <name val="Open Sans"/>
      <family val="2"/>
    </font>
    <font>
      <sz val="11"/>
      <color theme="1"/>
      <name val="Arial"/>
      <family val="2"/>
    </font>
    <font>
      <i/>
      <sz val="14"/>
      <color theme="1"/>
      <name val="Arial"/>
      <family val="2"/>
    </font>
    <font>
      <b/>
      <sz val="14"/>
      <color rgb="FF0069B4"/>
      <name val="Arial"/>
      <family val="2"/>
    </font>
    <font>
      <sz val="14"/>
      <color theme="1"/>
      <name val="Arial"/>
      <family val="2"/>
    </font>
    <font>
      <b/>
      <sz val="14"/>
      <color rgb="FF0070C0"/>
      <name val="Arial"/>
      <family val="2"/>
    </font>
    <font>
      <b/>
      <sz val="12"/>
      <color rgb="FF0069B4"/>
      <name val="Arial"/>
      <family val="2"/>
    </font>
    <font>
      <sz val="12"/>
      <color rgb="FF0069B4"/>
      <name val="Arial"/>
      <family val="2"/>
    </font>
    <font>
      <b/>
      <sz val="14"/>
      <color rgb="FF764AA0"/>
      <name val="Arial"/>
      <family val="2"/>
    </font>
    <font>
      <b/>
      <sz val="14"/>
      <color rgb="FF764AA0"/>
      <name val="Arial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764AA0"/>
      <name val="Arial"/>
      <family val="2"/>
    </font>
    <font>
      <b/>
      <sz val="11"/>
      <color rgb="FF6D4592"/>
      <name val="Arial"/>
      <family val="2"/>
    </font>
    <font>
      <b/>
      <sz val="12"/>
      <color rgb="FF641EE0"/>
      <name val="Arial"/>
      <family val="2"/>
    </font>
    <font>
      <b/>
      <sz val="10"/>
      <color rgb="FF641EE0"/>
      <name val="Arial"/>
      <family val="2"/>
    </font>
    <font>
      <b/>
      <sz val="11"/>
      <color rgb="FF641EE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1E4F4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2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left"/>
      <protection hidden="1"/>
    </xf>
    <xf numFmtId="164" fontId="3" fillId="2" borderId="0" xfId="0" applyNumberFormat="1" applyFont="1" applyFill="1" applyProtection="1">
      <protection hidden="1"/>
    </xf>
    <xf numFmtId="0" fontId="7" fillId="2" borderId="2" xfId="0" applyFont="1" applyFill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8" fillId="2" borderId="0" xfId="0" applyFont="1" applyFill="1" applyProtection="1">
      <protection hidden="1"/>
    </xf>
    <xf numFmtId="165" fontId="10" fillId="2" borderId="0" xfId="0" applyNumberFormat="1" applyFont="1" applyFill="1" applyAlignment="1" applyProtection="1">
      <alignment vertical="center"/>
      <protection hidden="1"/>
    </xf>
    <xf numFmtId="165" fontId="6" fillId="0" borderId="0" xfId="0" applyNumberFormat="1" applyFont="1" applyAlignment="1" applyProtection="1">
      <alignment horizontal="center" vertical="center"/>
      <protection hidden="1"/>
    </xf>
    <xf numFmtId="165" fontId="6" fillId="0" borderId="1" xfId="0" applyNumberFormat="1" applyFont="1" applyBorder="1" applyAlignment="1" applyProtection="1">
      <alignment horizontal="center" vertical="center"/>
      <protection hidden="1"/>
    </xf>
    <xf numFmtId="164" fontId="13" fillId="2" borderId="0" xfId="0" applyNumberFormat="1" applyFont="1" applyFill="1" applyProtection="1">
      <protection hidden="1"/>
    </xf>
    <xf numFmtId="165" fontId="14" fillId="2" borderId="0" xfId="0" applyNumberFormat="1" applyFont="1" applyFill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165" fontId="13" fillId="0" borderId="1" xfId="0" applyNumberFormat="1" applyFont="1" applyBorder="1" applyAlignment="1" applyProtection="1">
      <alignment horizontal="center" vertical="center"/>
      <protection hidden="1"/>
    </xf>
    <xf numFmtId="0" fontId="12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5" fontId="13" fillId="0" borderId="0" xfId="0" applyNumberFormat="1" applyFont="1" applyAlignment="1" applyProtection="1">
      <alignment horizontal="center" vertical="center"/>
      <protection hidden="1"/>
    </xf>
    <xf numFmtId="0" fontId="0" fillId="2" borderId="2" xfId="0" applyFill="1" applyBorder="1" applyProtection="1">
      <protection hidden="1"/>
    </xf>
    <xf numFmtId="0" fontId="9" fillId="0" borderId="0" xfId="0" applyFont="1" applyAlignment="1">
      <alignment vertical="center"/>
    </xf>
    <xf numFmtId="0" fontId="15" fillId="0" borderId="0" xfId="0" applyFont="1" applyProtection="1">
      <protection hidden="1"/>
    </xf>
    <xf numFmtId="0" fontId="15" fillId="0" borderId="0" xfId="0" applyFont="1" applyAlignment="1">
      <alignment vertical="center"/>
    </xf>
    <xf numFmtId="165" fontId="16" fillId="2" borderId="0" xfId="0" applyNumberFormat="1" applyFont="1" applyFill="1" applyAlignment="1" applyProtection="1">
      <alignment vertical="center"/>
      <protection hidden="1"/>
    </xf>
    <xf numFmtId="0" fontId="17" fillId="0" borderId="0" xfId="0" applyFont="1" applyAlignment="1">
      <alignment horizontal="left" vertical="center" indent="2"/>
    </xf>
    <xf numFmtId="0" fontId="17" fillId="0" borderId="0" xfId="0" applyFont="1" applyAlignment="1" applyProtection="1">
      <alignment horizontal="left" indent="2"/>
      <protection hidden="1"/>
    </xf>
    <xf numFmtId="0" fontId="18" fillId="2" borderId="0" xfId="0" applyFont="1" applyFill="1" applyProtection="1">
      <protection hidden="1"/>
    </xf>
    <xf numFmtId="165" fontId="16" fillId="2" borderId="0" xfId="0" applyNumberFormat="1" applyFont="1" applyFill="1" applyAlignment="1" applyProtection="1">
      <alignment vertical="center" wrapText="1"/>
      <protection hidden="1"/>
    </xf>
    <xf numFmtId="0" fontId="16" fillId="0" borderId="0" xfId="0" applyFont="1" applyProtection="1">
      <protection hidden="1"/>
    </xf>
    <xf numFmtId="0" fontId="19" fillId="2" borderId="0" xfId="0" applyFont="1" applyFill="1" applyProtection="1">
      <protection hidden="1"/>
    </xf>
    <xf numFmtId="10" fontId="6" fillId="3" borderId="1" xfId="1" applyNumberFormat="1" applyFont="1" applyFill="1" applyBorder="1" applyAlignment="1" applyProtection="1">
      <alignment horizontal="center" vertical="center"/>
      <protection locked="0" hidden="1"/>
    </xf>
    <xf numFmtId="165" fontId="6" fillId="3" borderId="1" xfId="0" applyNumberFormat="1" applyFont="1" applyFill="1" applyBorder="1" applyAlignment="1" applyProtection="1">
      <alignment horizontal="center" vertical="center"/>
      <protection locked="0" hidden="1"/>
    </xf>
    <xf numFmtId="165" fontId="11" fillId="2" borderId="0" xfId="0" applyNumberFormat="1" applyFont="1" applyFill="1" applyAlignment="1" applyProtection="1">
      <alignment horizontal="left" vertical="center" wrapText="1"/>
      <protection hidden="1"/>
    </xf>
  </cellXfs>
  <cellStyles count="2">
    <cellStyle name="Normal" xfId="0" builtinId="0"/>
    <cellStyle name="Percent" xfId="1" builtinId="5"/>
  </cellStyles>
  <dxfs count="1"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D1E4F4"/>
      <color rgb="FF1D2550"/>
      <color rgb="FF641EE0"/>
      <color rgb="FF0069B4"/>
      <color rgb="FF6D4592"/>
      <color rgb="FFE5F1F9"/>
      <color rgb="FF764AA0"/>
      <color rgb="FFDDEBF7"/>
      <color rgb="FF0070C0"/>
      <color rgb="FF1F35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egon.co.uk/content/dam/auk/assets/publication/form/ap-transitional-tax-free-amount-certificate-application.pdf" TargetMode="External"/><Relationship Id="rId2" Type="http://schemas.openxmlformats.org/officeDocument/2006/relationships/hyperlink" Target="https://www.aegon.co.uk/content/dam/auk/assets/publication/form/arc-or-rr-transitional-tax-free-amount-certificate-application.pdf" TargetMode="External"/><Relationship Id="rId1" Type="http://schemas.openxmlformats.org/officeDocument/2006/relationships/image" Target="../media/image1.jpeg"/><Relationship Id="rId4" Type="http://schemas.openxmlformats.org/officeDocument/2006/relationships/hyperlink" Target="https://www.aegon.co.uk/content/dam/auk/assets/publication/form/transitional-tax-free-cash-certificate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227488</xdr:colOff>
      <xdr:row>1</xdr:row>
      <xdr:rowOff>35719</xdr:rowOff>
    </xdr:from>
    <xdr:to>
      <xdr:col>1</xdr:col>
      <xdr:colOff>1869803</xdr:colOff>
      <xdr:row>1</xdr:row>
      <xdr:rowOff>1236908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C575AA-73FA-F000-15AD-281C9A849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7488" y="214313"/>
          <a:ext cx="2285253" cy="1201189"/>
        </a:xfrm>
        <a:prstGeom prst="rect">
          <a:avLst/>
        </a:prstGeom>
      </xdr:spPr>
    </xdr:pic>
    <xdr:clientData/>
  </xdr:twoCellAnchor>
  <xdr:twoCellAnchor>
    <xdr:from>
      <xdr:col>0</xdr:col>
      <xdr:colOff>521007</xdr:colOff>
      <xdr:row>1</xdr:row>
      <xdr:rowOff>1291610</xdr:rowOff>
    </xdr:from>
    <xdr:to>
      <xdr:col>8</xdr:col>
      <xdr:colOff>311179</xdr:colOff>
      <xdr:row>1</xdr:row>
      <xdr:rowOff>2215535</xdr:rowOff>
    </xdr:to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CC44B887-281C-E00C-52D1-2EC463A101CF}"/>
            </a:ext>
            <a:ext uri="{147F2762-F138-4A5C-976F-8EAC2B608ADB}">
              <a16:predDERef xmlns:a16="http://schemas.microsoft.com/office/drawing/2014/main" pred="{3BC575AA-73FA-F000-15AD-281C9A849695}"/>
            </a:ext>
          </a:extLst>
        </xdr:cNvPr>
        <xdr:cNvSpPr txBox="1"/>
      </xdr:nvSpPr>
      <xdr:spPr>
        <a:xfrm>
          <a:off x="521007" y="1482110"/>
          <a:ext cx="16963747" cy="923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2400" b="1" i="0" u="none" strike="noStrik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Transitional tax-free</a:t>
          </a:r>
          <a:r>
            <a:rPr lang="en-US" sz="2400" b="1" i="0" u="none" strike="noStrike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amounts (TTFA) calculator </a:t>
          </a:r>
          <a:endParaRPr lang="en-US" sz="2400" b="1" i="0" u="none" strike="noStrike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543983</xdr:colOff>
      <xdr:row>1</xdr:row>
      <xdr:rowOff>2139194</xdr:rowOff>
    </xdr:from>
    <xdr:to>
      <xdr:col>8</xdr:col>
      <xdr:colOff>660098</xdr:colOff>
      <xdr:row>1</xdr:row>
      <xdr:rowOff>2471814</xdr:rowOff>
    </xdr:to>
    <xdr:sp macro="" textlink="">
      <xdr:nvSpPr>
        <xdr:cNvPr id="11" name="TextBox 4">
          <a:extLst>
            <a:ext uri="{FF2B5EF4-FFF2-40B4-BE49-F238E27FC236}">
              <a16:creationId xmlns:a16="http://schemas.microsoft.com/office/drawing/2014/main" id="{E8E0959F-BDDA-9203-46E4-3267DD0D5379}"/>
            </a:ext>
            <a:ext uri="{147F2762-F138-4A5C-976F-8EAC2B608ADB}">
              <a16:predDERef xmlns:a16="http://schemas.microsoft.com/office/drawing/2014/main" pred="{CC44B887-281C-E00C-52D1-2EC463A101CF}"/>
            </a:ext>
          </a:extLst>
        </xdr:cNvPr>
        <xdr:cNvSpPr txBox="1"/>
      </xdr:nvSpPr>
      <xdr:spPr>
        <a:xfrm>
          <a:off x="543983" y="2323549"/>
          <a:ext cx="18418454" cy="3326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</a:rPr>
            <a:t>This communication is for financial advisers only. It mustn't be distributed to, or relied on by, customers or any other persons.</a:t>
          </a:r>
        </a:p>
        <a:p>
          <a:endParaRPr lang="en-GB" sz="1100"/>
        </a:p>
      </xdr:txBody>
    </xdr:sp>
    <xdr:clientData/>
  </xdr:twoCellAnchor>
  <xdr:twoCellAnchor editAs="absolute">
    <xdr:from>
      <xdr:col>0</xdr:col>
      <xdr:colOff>590002</xdr:colOff>
      <xdr:row>1</xdr:row>
      <xdr:rowOff>2513238</xdr:rowOff>
    </xdr:from>
    <xdr:to>
      <xdr:col>9</xdr:col>
      <xdr:colOff>607218</xdr:colOff>
      <xdr:row>3</xdr:row>
      <xdr:rowOff>345281</xdr:rowOff>
    </xdr:to>
    <xdr:sp macro="" textlink="">
      <xdr:nvSpPr>
        <xdr:cNvPr id="5" name="TextBox 5">
          <a:extLst>
            <a:ext uri="{FF2B5EF4-FFF2-40B4-BE49-F238E27FC236}">
              <a16:creationId xmlns:a16="http://schemas.microsoft.com/office/drawing/2014/main" id="{2604B731-16A1-59CA-4919-9B57FE6DA79D}"/>
            </a:ext>
            <a:ext uri="{147F2762-F138-4A5C-976F-8EAC2B608ADB}">
              <a16:predDERef xmlns:a16="http://schemas.microsoft.com/office/drawing/2014/main" pred="{E8E0959F-BDDA-9203-46E4-3267DD0D5379}"/>
            </a:ext>
          </a:extLst>
        </xdr:cNvPr>
        <xdr:cNvSpPr txBox="1"/>
      </xdr:nvSpPr>
      <xdr:spPr>
        <a:xfrm>
          <a:off x="590002" y="2703738"/>
          <a:ext cx="19805404" cy="18444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Instructions for use:</a:t>
          </a:r>
        </a:p>
        <a:p>
          <a:pPr marL="0" indent="0"/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- Complete the applicable blue shaded sections in alphabetical order (A,B,E,F,G,H). </a:t>
          </a:r>
        </a:p>
        <a:p>
          <a:pPr marL="0" indent="0"/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- Once you've completed the relevant blue shaded sections, this will generate the total figures for you.</a:t>
          </a:r>
        </a:p>
        <a:p>
          <a:pPr marL="0" indent="0"/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- This tool is designed to calculate available Lump Sum Allowance and Lump Sum Death Benefit Allowance, as at 6 April 2024, for those who have crystalised benefits against Lifetime allowance (LTA) between 6 April 2006 and 5 April 2024.</a:t>
          </a:r>
          <a:endParaRPr lang="en-US" sz="1200" b="1" i="0" u="none" strike="noStrike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/>
          <a:r>
            <a:rPr lang="en-US" sz="1200" b="1" i="0" u="none" strike="noStrik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- This calculator doesn't support</a:t>
          </a:r>
          <a:r>
            <a:rPr lang="en-US" sz="1200" b="1" i="0" u="none" strike="noStrike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c</a:t>
          </a:r>
          <a:r>
            <a:rPr lang="en-US" sz="1200" b="1" i="0" u="none" strike="noStrik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ases with enhanced and primary protection or where stand-alone lump sum apply. </a:t>
          </a:r>
        </a:p>
        <a:p>
          <a:pPr marL="0" indent="0"/>
          <a:r>
            <a:rPr lang="en-US" sz="1200" b="1" i="0" u="none" strike="noStrik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- It also isn't suitable for use where an individual had an age 75 BCE test and didn't become entitled to a lump sum between their 75</a:t>
          </a:r>
          <a:r>
            <a:rPr lang="en-US" sz="1200" b="1" i="0" u="none" strike="noStrike" baseline="30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th</a:t>
          </a:r>
          <a:r>
            <a:rPr lang="en-US" sz="1200" b="1" i="0" u="none" strike="noStrik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birthday and before 6 April 2024.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Each</a:t>
          </a:r>
          <a:r>
            <a:rPr lang="en-US" sz="1200" b="1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time you use the calculator for a new client please remove any figures you've entered and start from the beginning.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You can apply for a TTFA certificate using the following forms - </a:t>
          </a:r>
          <a:endParaRPr lang="en-US" sz="1200" b="1" i="0" u="none" strike="noStrike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551320</xdr:colOff>
      <xdr:row>41</xdr:row>
      <xdr:rowOff>129830</xdr:rowOff>
    </xdr:from>
    <xdr:to>
      <xdr:col>5</xdr:col>
      <xdr:colOff>125927</xdr:colOff>
      <xdr:row>48</xdr:row>
      <xdr:rowOff>85725</xdr:rowOff>
    </xdr:to>
    <xdr:sp macro="" textlink="">
      <xdr:nvSpPr>
        <xdr:cNvPr id="30" name="TextBox 6">
          <a:extLst>
            <a:ext uri="{FF2B5EF4-FFF2-40B4-BE49-F238E27FC236}">
              <a16:creationId xmlns:a16="http://schemas.microsoft.com/office/drawing/2014/main" id="{5FDD64D9-B056-2472-6DF6-90D1F04AC282}"/>
            </a:ext>
          </a:extLst>
        </xdr:cNvPr>
        <xdr:cNvSpPr txBox="1"/>
      </xdr:nvSpPr>
      <xdr:spPr>
        <a:xfrm>
          <a:off x="551320" y="11912255"/>
          <a:ext cx="11433232" cy="12893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Figures are for illustrative purposes only.</a:t>
          </a:r>
          <a:r>
            <a:rPr lang="en-GB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en-GB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We’ve taken all reasonable care to make sure the information presented is accurate. This is based on our understanding of current taxation law and HMRC</a:t>
          </a:r>
          <a:r>
            <a:rPr lang="en-GB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practice which may change. W</a:t>
          </a:r>
          <a:r>
            <a:rPr lang="en-GB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 don’t accept liability for any consequences resulting from its use. </a:t>
          </a:r>
        </a:p>
        <a:p>
          <a:endParaRPr lang="en-GB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RTL399344       03/25</a:t>
          </a:r>
        </a:p>
      </xdr:txBody>
    </xdr:sp>
    <xdr:clientData/>
  </xdr:twoCellAnchor>
  <xdr:twoCellAnchor>
    <xdr:from>
      <xdr:col>4</xdr:col>
      <xdr:colOff>75623</xdr:colOff>
      <xdr:row>18</xdr:row>
      <xdr:rowOff>23957</xdr:rowOff>
    </xdr:from>
    <xdr:to>
      <xdr:col>4</xdr:col>
      <xdr:colOff>360795</xdr:colOff>
      <xdr:row>21</xdr:row>
      <xdr:rowOff>23957</xdr:rowOff>
    </xdr:to>
    <xdr:sp macro="" textlink="">
      <xdr:nvSpPr>
        <xdr:cNvPr id="6" name="Right Brace 1">
          <a:extLst>
            <a:ext uri="{FF2B5EF4-FFF2-40B4-BE49-F238E27FC236}">
              <a16:creationId xmlns:a16="http://schemas.microsoft.com/office/drawing/2014/main" id="{A3B5BF85-AF4F-0F63-27B3-B953BF00699B}"/>
            </a:ext>
            <a:ext uri="{147F2762-F138-4A5C-976F-8EAC2B608ADB}">
              <a16:predDERef xmlns:a16="http://schemas.microsoft.com/office/drawing/2014/main" pred="{5FDD64D9-B056-2472-6DF6-90D1F04AC282}"/>
            </a:ext>
          </a:extLst>
        </xdr:cNvPr>
        <xdr:cNvSpPr/>
      </xdr:nvSpPr>
      <xdr:spPr>
        <a:xfrm>
          <a:off x="12144495" y="7295481"/>
          <a:ext cx="285172" cy="662104"/>
        </a:xfrm>
        <a:prstGeom prst="rightBrace">
          <a:avLst>
            <a:gd name="adj1" fmla="val 8333"/>
            <a:gd name="adj2" fmla="val 46454"/>
          </a:avLst>
        </a:prstGeom>
        <a:ln>
          <a:solidFill>
            <a:srgbClr val="0069B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</xdr:col>
      <xdr:colOff>4750591</xdr:colOff>
      <xdr:row>2</xdr:row>
      <xdr:rowOff>547687</xdr:rowOff>
    </xdr:from>
    <xdr:to>
      <xdr:col>2</xdr:col>
      <xdr:colOff>4262437</xdr:colOff>
      <xdr:row>3</xdr:row>
      <xdr:rowOff>11906</xdr:rowOff>
    </xdr:to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287039-6862-C90C-C603-F1E598BBF9E0}"/>
            </a:ext>
          </a:extLst>
        </xdr:cNvPr>
        <xdr:cNvSpPr txBox="1"/>
      </xdr:nvSpPr>
      <xdr:spPr>
        <a:xfrm>
          <a:off x="5357810" y="3952875"/>
          <a:ext cx="4417221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Aegon Retirement Choices, One Retirement and Retiready</a:t>
          </a:r>
        </a:p>
      </xdr:txBody>
    </xdr:sp>
    <xdr:clientData/>
  </xdr:twoCellAnchor>
  <xdr:twoCellAnchor>
    <xdr:from>
      <xdr:col>2</xdr:col>
      <xdr:colOff>4238624</xdr:colOff>
      <xdr:row>2</xdr:row>
      <xdr:rowOff>547688</xdr:rowOff>
    </xdr:from>
    <xdr:to>
      <xdr:col>3</xdr:col>
      <xdr:colOff>1345405</xdr:colOff>
      <xdr:row>3</xdr:row>
      <xdr:rowOff>238125</xdr:rowOff>
    </xdr:to>
    <xdr:sp macro="" textlink="">
      <xdr:nvSpPr>
        <xdr:cNvPr id="7" name="TextBox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A859B06-FF70-41AB-B16E-442E85F15913}"/>
            </a:ext>
          </a:extLst>
        </xdr:cNvPr>
        <xdr:cNvSpPr txBox="1"/>
      </xdr:nvSpPr>
      <xdr:spPr>
        <a:xfrm>
          <a:off x="9751218" y="3952876"/>
          <a:ext cx="1607343" cy="488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 u="non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|  </a:t>
          </a:r>
          <a:r>
            <a:rPr lang="en-GB" sz="12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Aegon Platform </a:t>
          </a:r>
        </a:p>
      </xdr:txBody>
    </xdr:sp>
    <xdr:clientData/>
  </xdr:twoCellAnchor>
  <xdr:twoCellAnchor>
    <xdr:from>
      <xdr:col>3</xdr:col>
      <xdr:colOff>1202528</xdr:colOff>
      <xdr:row>2</xdr:row>
      <xdr:rowOff>547687</xdr:rowOff>
    </xdr:from>
    <xdr:to>
      <xdr:col>6</xdr:col>
      <xdr:colOff>95250</xdr:colOff>
      <xdr:row>3</xdr:row>
      <xdr:rowOff>11906</xdr:rowOff>
    </xdr:to>
    <xdr:sp macro="" textlink="">
      <xdr:nvSpPr>
        <xdr:cNvPr id="8" name="TextBox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7C71744-58EA-4703-930D-2D66F96CC5DB}"/>
            </a:ext>
          </a:extLst>
        </xdr:cNvPr>
        <xdr:cNvSpPr txBox="1"/>
      </xdr:nvSpPr>
      <xdr:spPr>
        <a:xfrm>
          <a:off x="11215684" y="3952875"/>
          <a:ext cx="1916910" cy="261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 u="non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|  </a:t>
          </a:r>
          <a:r>
            <a:rPr lang="en-GB" sz="12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Traditional Products</a:t>
          </a:r>
        </a:p>
        <a:p>
          <a:r>
            <a:rPr lang="en-GB" sz="1200" b="1" u="sng">
              <a:solidFill>
                <a:srgbClr val="0069B4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BD055-FB55-40E2-A011-1BE59EE7DAEB}">
  <sheetPr codeName="Sheet3">
    <pageSetUpPr autoPageBreaks="0"/>
  </sheetPr>
  <dimension ref="B1:XFD95"/>
  <sheetViews>
    <sheetView showGridLines="0" tabSelected="1" zoomScale="80" zoomScaleNormal="80" workbookViewId="0">
      <selection activeCell="D7" sqref="D7"/>
    </sheetView>
  </sheetViews>
  <sheetFormatPr defaultColWidth="0" defaultRowHeight="15" zeroHeight="1" x14ac:dyDescent="0.25"/>
  <cols>
    <col min="1" max="1" width="9.140625" style="2" customWidth="1"/>
    <col min="2" max="2" width="73.5703125" style="2" customWidth="1"/>
    <col min="3" max="3" width="67.42578125" style="2" customWidth="1"/>
    <col min="4" max="4" width="32.7109375" style="2" customWidth="1"/>
    <col min="5" max="5" width="5.85546875" style="2" customWidth="1"/>
    <col min="6" max="6" width="6.85546875" style="2" customWidth="1"/>
    <col min="7" max="7" width="32.7109375" style="2" customWidth="1"/>
    <col min="8" max="8" width="26.140625" style="2" customWidth="1"/>
    <col min="9" max="9" width="42.5703125" style="2" customWidth="1"/>
    <col min="10" max="10" width="20.5703125" style="2" customWidth="1"/>
    <col min="11" max="11" width="21.7109375" style="2" hidden="1"/>
    <col min="12" max="12" width="51.28515625" style="2" hidden="1"/>
    <col min="13" max="16382" width="0" style="2" hidden="1"/>
    <col min="16383" max="16383" width="4.7109375" style="2" customWidth="1"/>
    <col min="16384" max="16384" width="11" style="2" customWidth="1"/>
  </cols>
  <sheetData>
    <row r="1" spans="2:16384" x14ac:dyDescent="0.25"/>
    <row r="2" spans="2:16384" ht="252.75" customHeight="1" x14ac:dyDescent="0.25"/>
    <row r="3" spans="2:16384" ht="63" customHeight="1" x14ac:dyDescent="0.25"/>
    <row r="4" spans="2:16384" s="1" customFormat="1" ht="39" customHeight="1" x14ac:dyDescent="0.25">
      <c r="B4" s="4"/>
      <c r="C4" s="4"/>
      <c r="D4" s="4"/>
      <c r="E4" s="4"/>
      <c r="F4" s="4"/>
      <c r="G4" s="4"/>
      <c r="H4" s="4"/>
      <c r="I4" s="4"/>
      <c r="J4" s="4"/>
      <c r="K4" s="2"/>
      <c r="L4" s="2"/>
      <c r="XFD4" s="2"/>
    </row>
    <row r="5" spans="2:16384" s="1" customFormat="1" ht="36.75" customHeight="1" x14ac:dyDescent="0.4">
      <c r="B5" s="30" t="s">
        <v>0</v>
      </c>
      <c r="C5" s="5"/>
      <c r="D5" s="4"/>
      <c r="E5" s="5"/>
      <c r="G5" s="39"/>
      <c r="H5" s="39"/>
      <c r="I5" s="39"/>
      <c r="J5" s="39"/>
      <c r="K5" s="3"/>
      <c r="L5" s="3"/>
    </row>
    <row r="6" spans="2:16384" s="1" customFormat="1" x14ac:dyDescent="0.25">
      <c r="B6" s="4"/>
      <c r="C6" s="4"/>
      <c r="D6" s="4"/>
      <c r="E6" s="4"/>
      <c r="F6" s="6"/>
      <c r="G6" s="2" t="s">
        <v>1</v>
      </c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</row>
    <row r="7" spans="2:16384" s="1" customFormat="1" ht="18" x14ac:dyDescent="0.25">
      <c r="B7" s="36" t="s">
        <v>13</v>
      </c>
      <c r="C7" s="4"/>
      <c r="D7" s="37"/>
      <c r="E7" s="4"/>
      <c r="F7" s="2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</row>
    <row r="8" spans="2:16384" s="1" customFormat="1" ht="18" x14ac:dyDescent="0.25">
      <c r="B8" s="31" t="s">
        <v>21</v>
      </c>
      <c r="C8" s="4"/>
      <c r="D8" s="8"/>
      <c r="E8" s="4"/>
      <c r="F8" s="6"/>
      <c r="G8" s="2"/>
      <c r="H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</row>
    <row r="9" spans="2:16384" s="1" customFormat="1" ht="18" x14ac:dyDescent="0.25">
      <c r="B9" s="36" t="s">
        <v>14</v>
      </c>
      <c r="C9" s="4"/>
      <c r="D9" s="38"/>
      <c r="E9" s="4"/>
      <c r="F9" s="28"/>
      <c r="G9" s="15"/>
      <c r="H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</row>
    <row r="10" spans="2:16384" s="1" customFormat="1" ht="18" x14ac:dyDescent="0.25">
      <c r="B10" s="32" t="s">
        <v>18</v>
      </c>
      <c r="D10" s="8"/>
      <c r="E10" s="4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</row>
    <row r="11" spans="2:16384" s="1" customFormat="1" ht="18" x14ac:dyDescent="0.25">
      <c r="B11" s="36" t="s">
        <v>7</v>
      </c>
      <c r="C11" s="4"/>
      <c r="D11" s="18">
        <f>D9*0.25</f>
        <v>0</v>
      </c>
      <c r="E11" s="4"/>
      <c r="F11" s="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</row>
    <row r="12" spans="2:16384" s="1" customFormat="1" ht="18" x14ac:dyDescent="0.25">
      <c r="B12" s="15"/>
      <c r="C12" s="4"/>
      <c r="D12" s="9"/>
      <c r="E12" s="4"/>
      <c r="F12" s="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</row>
    <row r="13" spans="2:16384" s="1" customFormat="1" ht="18" x14ac:dyDescent="0.25">
      <c r="B13" s="36" t="s">
        <v>8</v>
      </c>
      <c r="C13" s="4"/>
      <c r="D13" s="18">
        <f>D9</f>
        <v>0</v>
      </c>
      <c r="E13" s="4"/>
      <c r="F13" s="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</row>
    <row r="14" spans="2:16384" s="1" customFormat="1" ht="18" x14ac:dyDescent="0.25">
      <c r="B14" s="15"/>
      <c r="C14" s="4"/>
      <c r="D14" s="17"/>
      <c r="E14" s="4"/>
      <c r="F14" s="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</row>
    <row r="15" spans="2:16384" s="1" customFormat="1" ht="18" x14ac:dyDescent="0.25">
      <c r="B15" s="36" t="s">
        <v>15</v>
      </c>
      <c r="C15" s="4"/>
      <c r="D15" s="38"/>
      <c r="E15" s="4"/>
      <c r="F15" s="28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</row>
    <row r="16" spans="2:16384" s="1" customFormat="1" x14ac:dyDescent="0.25">
      <c r="B16" s="32" t="s">
        <v>19</v>
      </c>
      <c r="C16" s="2"/>
      <c r="D16" s="2"/>
      <c r="E16" s="4"/>
      <c r="F16" s="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</row>
    <row r="17" spans="2:16383" s="1" customFormat="1" ht="18" x14ac:dyDescent="0.25">
      <c r="B17" s="36" t="s">
        <v>16</v>
      </c>
      <c r="C17" s="2"/>
      <c r="D17" s="38"/>
      <c r="E17" s="4"/>
      <c r="F17" s="2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</row>
    <row r="18" spans="2:16383" s="1" customFormat="1" x14ac:dyDescent="0.25">
      <c r="B18" s="32" t="s">
        <v>20</v>
      </c>
      <c r="C18" s="2"/>
      <c r="D18" s="2"/>
      <c r="E18" s="4"/>
      <c r="F18" s="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</row>
    <row r="19" spans="2:16383" s="1" customFormat="1" ht="18.75" customHeight="1" x14ac:dyDescent="0.25">
      <c r="B19" s="36" t="s">
        <v>17</v>
      </c>
      <c r="C19" s="2"/>
      <c r="D19" s="37"/>
      <c r="E19" s="4"/>
      <c r="F19" s="2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</row>
    <row r="20" spans="2:16383" s="1" customFormat="1" x14ac:dyDescent="0.25">
      <c r="B20" s="31" t="s">
        <v>22</v>
      </c>
      <c r="C20" s="2"/>
      <c r="D20" s="2"/>
      <c r="E20" s="4"/>
      <c r="F20" s="33" t="s">
        <v>23</v>
      </c>
      <c r="G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</row>
    <row r="21" spans="2:16383" s="1" customFormat="1" ht="18" x14ac:dyDescent="0.25">
      <c r="B21" s="36" t="s">
        <v>3</v>
      </c>
      <c r="D21" s="38"/>
      <c r="E21" s="4"/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2"/>
    </row>
    <row r="22" spans="2:16383" s="1" customFormat="1" ht="18" x14ac:dyDescent="0.25">
      <c r="B22" s="15"/>
      <c r="D22" s="17"/>
      <c r="E22" s="4"/>
      <c r="F22" s="4"/>
      <c r="G22" s="1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</row>
    <row r="23" spans="2:16383" s="1" customFormat="1" ht="18" x14ac:dyDescent="0.25">
      <c r="B23" s="36" t="s">
        <v>4</v>
      </c>
      <c r="D23" s="18">
        <f>(D19*D21)*0.25</f>
        <v>0</v>
      </c>
      <c r="E23" s="4"/>
      <c r="F23" s="4"/>
      <c r="G23" s="15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  <c r="XFC23" s="2"/>
    </row>
    <row r="24" spans="2:16383" s="1" customFormat="1" ht="18" x14ac:dyDescent="0.25">
      <c r="B24" s="15"/>
      <c r="D24" s="17"/>
      <c r="E24" s="4"/>
      <c r="F24" s="4"/>
      <c r="G24" s="1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</row>
    <row r="25" spans="2:16383" s="1" customFormat="1" ht="7.5" customHeight="1" x14ac:dyDescent="0.25">
      <c r="B25" s="15"/>
      <c r="D25" s="17"/>
      <c r="E25" s="4"/>
      <c r="F25" s="4"/>
      <c r="G25" s="15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  <c r="XFA25" s="2"/>
      <c r="XFB25" s="2"/>
      <c r="XFC25" s="2"/>
    </row>
    <row r="26" spans="2:16383" s="1" customFormat="1" ht="6.75" customHeight="1" x14ac:dyDescent="0.25">
      <c r="B26" s="27"/>
      <c r="C26" s="27"/>
      <c r="D26" s="17"/>
      <c r="E26" s="4"/>
      <c r="F26" s="4"/>
      <c r="G26" s="15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  <c r="XFB26" s="2"/>
      <c r="XFC26" s="2"/>
    </row>
    <row r="27" spans="2:16383" s="1" customFormat="1" ht="6.75" customHeight="1" x14ac:dyDescent="0.25">
      <c r="B27" s="27"/>
      <c r="C27" s="27"/>
      <c r="D27" s="17"/>
      <c r="E27" s="4"/>
      <c r="F27" s="4"/>
      <c r="G27" s="1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  <c r="XFC27" s="2"/>
    </row>
    <row r="28" spans="2:16383" s="1" customFormat="1" ht="18" x14ac:dyDescent="0.25">
      <c r="B28" s="12"/>
      <c r="C28" s="13"/>
      <c r="D28" s="13"/>
      <c r="E28" s="13"/>
      <c r="F28" s="13"/>
      <c r="G28" s="26"/>
      <c r="H28" s="26"/>
      <c r="I28" s="26"/>
      <c r="J28" s="2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  <c r="XFC28" s="2"/>
    </row>
    <row r="29" spans="2:16383" s="1" customFormat="1" ht="18" x14ac:dyDescent="0.25">
      <c r="B29" s="10"/>
      <c r="C29" s="11"/>
      <c r="D29" s="17"/>
      <c r="E29" s="6"/>
      <c r="F29" s="7"/>
      <c r="G29" s="2"/>
      <c r="I29" s="2"/>
      <c r="J29" s="2"/>
    </row>
    <row r="30" spans="2:16383" s="1" customFormat="1" ht="31.5" x14ac:dyDescent="0.25">
      <c r="B30" s="35" t="s">
        <v>2</v>
      </c>
      <c r="C30" s="19"/>
      <c r="D30" s="34" t="s">
        <v>5</v>
      </c>
      <c r="E30" s="21"/>
      <c r="F30" s="21"/>
      <c r="G30" s="34" t="s">
        <v>6</v>
      </c>
      <c r="I30" s="6"/>
      <c r="J30" s="6"/>
    </row>
    <row r="31" spans="2:16383" s="1" customFormat="1" ht="18" x14ac:dyDescent="0.25">
      <c r="B31" s="20"/>
      <c r="C31" s="19"/>
      <c r="D31" s="21"/>
      <c r="E31" s="21"/>
      <c r="F31" s="21"/>
      <c r="G31" s="21"/>
      <c r="H31" s="16"/>
      <c r="I31" s="6"/>
      <c r="J31" s="6"/>
    </row>
    <row r="32" spans="2:16383" s="1" customFormat="1" ht="15.75" x14ac:dyDescent="0.25">
      <c r="B32" s="36" t="s">
        <v>9</v>
      </c>
      <c r="C32" s="19"/>
      <c r="D32" s="22">
        <f>(D7*0.25*D9)</f>
        <v>0</v>
      </c>
      <c r="E32" s="21"/>
      <c r="F32" s="21"/>
      <c r="G32" s="22">
        <f>D17+D23</f>
        <v>0</v>
      </c>
      <c r="H32" s="6"/>
      <c r="I32" s="6"/>
      <c r="J32" s="6"/>
    </row>
    <row r="33" spans="2:10" ht="15.75" x14ac:dyDescent="0.25">
      <c r="B33" s="23"/>
      <c r="C33" s="24"/>
      <c r="D33" s="24"/>
      <c r="E33" s="21"/>
      <c r="F33" s="24"/>
      <c r="G33" s="24"/>
      <c r="H33" s="4"/>
      <c r="I33" s="4"/>
      <c r="J33" s="4"/>
    </row>
    <row r="34" spans="2:10" ht="15.75" x14ac:dyDescent="0.25">
      <c r="B34" s="36" t="s">
        <v>10</v>
      </c>
      <c r="C34" s="24"/>
      <c r="D34" s="22">
        <f>IF(D7&gt;=100%,0,MAX((D11-D32),0))</f>
        <v>0</v>
      </c>
      <c r="E34" s="21"/>
      <c r="F34" s="24"/>
      <c r="G34" s="22">
        <f>MAX((D11-G32),0)</f>
        <v>0</v>
      </c>
      <c r="H34" s="4"/>
      <c r="I34" s="4"/>
      <c r="J34" s="4"/>
    </row>
    <row r="35" spans="2:10" ht="15.75" x14ac:dyDescent="0.25">
      <c r="B35" s="23"/>
      <c r="C35" s="24"/>
      <c r="D35" s="25"/>
      <c r="E35" s="21"/>
      <c r="F35" s="24"/>
      <c r="G35" s="25"/>
      <c r="H35" s="4"/>
      <c r="I35" s="4"/>
      <c r="J35" s="4"/>
    </row>
    <row r="36" spans="2:10" ht="15.75" x14ac:dyDescent="0.25">
      <c r="B36" s="36" t="s">
        <v>11</v>
      </c>
      <c r="C36" s="21"/>
      <c r="D36" s="22">
        <f>MAX(IF(D15&gt;0, 1*(D7*D9), 0.25*(D7*D9)), 0)</f>
        <v>0</v>
      </c>
      <c r="E36" s="24"/>
      <c r="F36" s="24"/>
      <c r="G36" s="22">
        <f>(D15+D17+D23)</f>
        <v>0</v>
      </c>
      <c r="H36" s="4"/>
      <c r="I36" s="4"/>
      <c r="J36" s="4"/>
    </row>
    <row r="37" spans="2:10" ht="15.75" x14ac:dyDescent="0.25">
      <c r="B37" s="24"/>
      <c r="C37" s="21"/>
      <c r="D37" s="24"/>
      <c r="E37" s="24"/>
      <c r="F37" s="24"/>
      <c r="G37" s="24"/>
      <c r="H37" s="4"/>
      <c r="I37" s="4"/>
      <c r="J37" s="4"/>
    </row>
    <row r="38" spans="2:10" ht="15.75" x14ac:dyDescent="0.25">
      <c r="B38" s="36" t="s">
        <v>12</v>
      </c>
      <c r="C38" s="24"/>
      <c r="D38" s="22">
        <f>IF(D7&gt;=1,0,MAX((D13-D36),0))</f>
        <v>0</v>
      </c>
      <c r="E38" s="24"/>
      <c r="F38" s="24"/>
      <c r="G38" s="22">
        <f>MAX((D13-G36),0)</f>
        <v>0</v>
      </c>
      <c r="H38" s="4"/>
      <c r="I38" s="4"/>
      <c r="J38" s="4"/>
    </row>
    <row r="39" spans="2:10" ht="18" x14ac:dyDescent="0.25">
      <c r="B39" s="7"/>
      <c r="C39" s="4"/>
      <c r="D39" s="17"/>
      <c r="E39" s="4"/>
      <c r="F39" s="4"/>
      <c r="G39" s="17"/>
      <c r="H39" s="4"/>
      <c r="I39" s="4"/>
      <c r="J39" s="4"/>
    </row>
    <row r="40" spans="2:10" ht="18" x14ac:dyDescent="0.25">
      <c r="B40" s="7"/>
      <c r="C40" s="4"/>
      <c r="D40" s="17"/>
      <c r="E40" s="4"/>
      <c r="F40" s="4"/>
      <c r="G40" s="4"/>
      <c r="H40" s="4"/>
      <c r="I40" s="4"/>
      <c r="J40" s="4"/>
    </row>
    <row r="41" spans="2:10" x14ac:dyDescent="0.25">
      <c r="B41" s="14"/>
      <c r="C41" s="14"/>
      <c r="D41" s="14"/>
      <c r="E41" s="14"/>
      <c r="F41" s="14"/>
      <c r="G41" s="14"/>
      <c r="H41" s="14"/>
      <c r="I41" s="14"/>
      <c r="J41" s="14"/>
    </row>
    <row r="42" spans="2:10" x14ac:dyDescent="0.25"/>
    <row r="43" spans="2:10" x14ac:dyDescent="0.25"/>
    <row r="44" spans="2:10" x14ac:dyDescent="0.25"/>
    <row r="45" spans="2:10" x14ac:dyDescent="0.25"/>
    <row r="46" spans="2:10" x14ac:dyDescent="0.25"/>
    <row r="47" spans="2:10" x14ac:dyDescent="0.25"/>
    <row r="48" spans="2:10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hidden="1" x14ac:dyDescent="0.25"/>
    <row r="71" s="2" customFormat="1" hidden="1" x14ac:dyDescent="0.25"/>
    <row r="72" s="2" customFormat="1" hidden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</sheetData>
  <sheetProtection algorithmName="SHA-512" hashValue="dfLi6tRBcRrYyFnhSsI70qx1wolYDOCeNxgHUAltBKGuY1wyS0lojGOHgrsrRtxboNDo6sgQ7dk9+9B8+VmH6g==" saltValue="WU10wYourU69oPUNSh1w+g==" spinCount="100000" sheet="1" selectLockedCells="1"/>
  <mergeCells count="1">
    <mergeCell ref="G5:J5"/>
  </mergeCells>
  <conditionalFormatting sqref="D96">
    <cfRule type="expression" dxfId="0" priority="1">
      <formula>#REF!="Primary Protection"</formula>
    </cfRule>
  </conditionalFormatting>
  <dataValidations count="1">
    <dataValidation type="custom" showErrorMessage="1" errorTitle="Invalid input" error="Percentage of LTA used at first BCE for any pre-commencement benefits in payment on 5 April 2006 must not be higher than or equal to total LTA used to 5 April 2024." sqref="D19" xr:uid="{A952AA7E-5105-465A-9475-AC9910202388}">
      <formula1>AND(D19&lt;D7, NOT(ISBLANK(D7)))</formula1>
    </dataValidation>
  </dataValidation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A549E152D3DE4D9F3A478A89E406FC" ma:contentTypeVersion="25" ma:contentTypeDescription="Create a new document." ma:contentTypeScope="" ma:versionID="3f28d5dcc551d165432dfa7775891b45">
  <xsd:schema xmlns:xsd="http://www.w3.org/2001/XMLSchema" xmlns:xs="http://www.w3.org/2001/XMLSchema" xmlns:p="http://schemas.microsoft.com/office/2006/metadata/properties" xmlns:ns1="http://schemas.microsoft.com/sharepoint/v3" xmlns:ns2="f4191670-dbf9-4832-b939-5aeaaa587b68" xmlns:ns3="a52d1a8c-627a-4127-affd-e43cbc488802" xmlns:ns4="bfe6e0b6-a5a6-435d-956e-8490d4b03c3e" targetNamespace="http://schemas.microsoft.com/office/2006/metadata/properties" ma:root="true" ma:fieldsID="79a35b392369bbef854736ab653aa99f" ns1:_="" ns2:_="" ns3:_="" ns4:_="">
    <xsd:import namespace="http://schemas.microsoft.com/sharepoint/v3"/>
    <xsd:import namespace="f4191670-dbf9-4832-b939-5aeaaa587b68"/>
    <xsd:import namespace="a52d1a8c-627a-4127-affd-e43cbc488802"/>
    <xsd:import namespace="bfe6e0b6-a5a6-435d-956e-8490d4b03c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AutoTag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Linktodocument" minOccurs="0"/>
                <xsd:element ref="ns3:Priority" minOccurs="0"/>
                <xsd:element ref="ns3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91670-dbf9-4832-b939-5aeaaa587b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2d1a8c-627a-4127-affd-e43cbc488802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3ecf46e-890a-4d8f-8227-d99d79ddb8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inktodocument" ma:index="27" nillable="true" ma:displayName="Link to document" ma:description="Link to the document to Sharepoint site/public web/doc store" ma:format="Hyperlink" ma:internalName="Linktodocu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iority" ma:index="28" nillable="true" ma:displayName="Priority" ma:format="Dropdown" ma:internalName="Priority">
      <xsd:simpleType>
        <xsd:restriction base="dms:Choice">
          <xsd:enumeration value="Low"/>
          <xsd:enumeration value="Medium"/>
          <xsd:enumeration value="Choice 3"/>
        </xsd:restriction>
      </xsd:simpleType>
    </xsd:element>
    <xsd:element name="Notes" ma:index="29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6e0b6-a5a6-435d-956e-8490d4b03c3e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ab1af20c-f90f-4d1e-b606-910cd3ef486d}" ma:internalName="TaxCatchAll" ma:showField="CatchAllData" ma:web="7b510ef7-da86-41c5-8de0-24cd0e2725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a52d1a8c-627a-4127-affd-e43cbc488802">
      <Terms xmlns="http://schemas.microsoft.com/office/infopath/2007/PartnerControls"/>
    </lcf76f155ced4ddcb4097134ff3c332f>
    <Priority xmlns="a52d1a8c-627a-4127-affd-e43cbc488802" xsi:nil="true"/>
    <TaxCatchAll xmlns="bfe6e0b6-a5a6-435d-956e-8490d4b03c3e" xsi:nil="true"/>
    <_ip_UnifiedCompliancePolicyProperties xmlns="http://schemas.microsoft.com/sharepoint/v3" xsi:nil="true"/>
    <Linktodocument xmlns="a52d1a8c-627a-4127-affd-e43cbc488802">
      <Url xsi:nil="true"/>
      <Description xsi:nil="true"/>
    </Linktodocument>
    <Notes xmlns="a52d1a8c-627a-4127-affd-e43cbc488802" xsi:nil="true"/>
    <SharedWithUsers xmlns="f4191670-dbf9-4832-b939-5aeaaa587b68">
      <UserInfo>
        <DisplayName>Ure, Sara</DisplayName>
        <AccountId>518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6B22D9C-CCB8-460C-89B2-DD8C85ADCB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191670-dbf9-4832-b939-5aeaaa587b68"/>
    <ds:schemaRef ds:uri="a52d1a8c-627a-4127-affd-e43cbc488802"/>
    <ds:schemaRef ds:uri="bfe6e0b6-a5a6-435d-956e-8490d4b03c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E9A66D-153A-46A8-9883-70483E1073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0F6F6A-E3CF-4CB5-8FEC-12F2FFC1FCD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B226257-8B10-4117-9A63-6B1E492899F1}">
  <ds:schemaRefs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purl.org/dc/dcmitype/"/>
    <ds:schemaRef ds:uri="a52d1a8c-627a-4127-affd-e43cbc488802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fe6e0b6-a5a6-435d-956e-8490d4b03c3e"/>
    <ds:schemaRef ds:uri="f4191670-dbf9-4832-b939-5aeaaa587b68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Chaddha, Ashish</dc:creator>
  <cp:keywords/>
  <dc:description/>
  <cp:lastModifiedBy>Weaver, David</cp:lastModifiedBy>
  <cp:revision/>
  <cp:lastPrinted>2024-06-04T18:04:06Z</cp:lastPrinted>
  <dcterms:created xsi:type="dcterms:W3CDTF">2024-03-07T07:24:41Z</dcterms:created>
  <dcterms:modified xsi:type="dcterms:W3CDTF">2025-03-10T10:28:36Z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0x0101000BA549E152D3DE4D9F3A478A89E406FC</vt:lpwstr>
  </property>
  <property fmtid="{D5CDD505-2E9C-101B-9397-08002B2CF9AE}" pid="3" name="MediaServiceImageTags">
    <vt:lpwstr/>
  </property>
</Properties>
</file>